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65" activeTab="0"/>
  </bookViews>
  <sheets>
    <sheet name="Sheet" sheetId="1" r:id="rId1"/>
  </sheets>
  <definedNames>
    <definedName name="_xlnm._FilterDatabase" localSheetId="0" hidden="1">'Sheet'!$A$5:$AF$18</definedName>
  </definedNames>
  <calcPr fullCalcOnLoad="1"/>
</workbook>
</file>

<file path=xl/sharedStrings.xml><?xml version="1.0" encoding="utf-8"?>
<sst xmlns="http://schemas.openxmlformats.org/spreadsheetml/2006/main" count="165" uniqueCount="85">
  <si>
    <t xml:space="preserve"> Послуги з розроблення проекту землеустрою щодо встановлення меж міста Коломия Івано-Франківської області</t>
  </si>
  <si>
    <t>% зниження</t>
  </si>
  <si>
    <t>09130000-9 Нафта і дистиляти</t>
  </si>
  <si>
    <t>09310000-5 Електрична енергія</t>
  </si>
  <si>
    <t>30190000-7 Офісне устаткування та приладдя різне</t>
  </si>
  <si>
    <t>30210000-4 Машини для обробки даних (апаратна частина)</t>
  </si>
  <si>
    <t>45210000-2 Будівництво будівель</t>
  </si>
  <si>
    <t>71250000-5 Архітектурні, інженерні та геодезичні послуги</t>
  </si>
  <si>
    <t>UAH</t>
  </si>
  <si>
    <t>ЄДРПОУ переможця</t>
  </si>
  <si>
    <t>Ідентифікатор закупівлі</t>
  </si>
  <si>
    <t>Будівництво будівель</t>
  </si>
  <si>
    <t>Валюта</t>
  </si>
  <si>
    <t>Відкриті торги</t>
  </si>
  <si>
    <t>Відсутнє</t>
  </si>
  <si>
    <t>ДП ВЦ "Геосервіс"</t>
  </si>
  <si>
    <t>Дата аукціону</t>
  </si>
  <si>
    <t>Дата публікації закупівлі</t>
  </si>
  <si>
    <t>Договір діє до:</t>
  </si>
  <si>
    <t>З ПДВ</t>
  </si>
  <si>
    <t>Класифікатор</t>
  </si>
  <si>
    <t>Коломийське  комерційне відділення  АТ«Прикарпаттяобленерго»</t>
  </si>
  <si>
    <t>Кількість одиниць</t>
  </si>
  <si>
    <t>Кількість учасників аукціону</t>
  </si>
  <si>
    <t>Мої дії</t>
  </si>
  <si>
    <t>Назва потенційного переможця (з найменшою ціною)</t>
  </si>
  <si>
    <t>Нафта і дистиляти за кодом CPV за ДК 021:2015  – 09130000-9 (Бензин А-92)</t>
  </si>
  <si>
    <t>Нафта і дистиляти за кодом CPV за ДК 021:2015  – 09130000-9 (Бензин А-92, Дизельне паливо)</t>
  </si>
  <si>
    <t>Нафта і дистиляти за кодом CPV за ДК 021:2015 – 09130000-9 (Бензин А-95)</t>
  </si>
  <si>
    <t>Нафта і дистиляти за кодом CPV за ДК 021:2015 – 09130000-9 (Бензин А-95, Дизельне паливо)</t>
  </si>
  <si>
    <t>Немає лотів</t>
  </si>
  <si>
    <t>Нецінові критерії</t>
  </si>
  <si>
    <t>Номер договору</t>
  </si>
  <si>
    <t>Ні</t>
  </si>
  <si>
    <t>Очікувана вартість закупівлі</t>
  </si>
  <si>
    <t>Очікувана вартість лота</t>
  </si>
  <si>
    <t>Очікувана вартість, одиниця</t>
  </si>
  <si>
    <t>ПП Прикарпатський земельний центр</t>
  </si>
  <si>
    <t>ПП Трейд - Інвест ІФ</t>
  </si>
  <si>
    <t>Пантелюк Михайло Володимирович</t>
  </si>
  <si>
    <t>Папір для друку</t>
  </si>
  <si>
    <t>Переговорна процедура</t>
  </si>
  <si>
    <t>Переговорна процедура, скорочена</t>
  </si>
  <si>
    <t>Персональні комп’ютери, ноутбуки</t>
  </si>
  <si>
    <t>Предмет закупівлі</t>
  </si>
  <si>
    <t>Приватне підприємство "БСМ" Будівельна компанія України"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</si>
  <si>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</si>
  <si>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</si>
  <si>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</si>
  <si>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</si>
  <si>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</si>
  <si>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</si>
  <si>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</si>
  <si>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</si>
  <si>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</si>
  <si>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 "ДІАВЕСТЕНД КОМПЛЕКСНІ РІШЕННЯ"</t>
  </si>
  <si>
    <t>ТОВ "ПРОТЕХ-IТ-УКРАЇНА ТОВАРИСТВО З ОБМЕЖЕНОЮ ВIДПОВIДАЛЬНIСТЮ"</t>
  </si>
  <si>
    <t>ТОВАРИСТВО З ОБМЕЖЕНОЮ ВІДПОВІДАЛЬНІСТЮ "КОМПАНІЯ "ОФІСМАКС УКРАЇНА"</t>
  </si>
  <si>
    <t>ТОВАРИСТВО З ОБМЕЖЕНОЮ ВІДПОВІДАЛЬНІСТЮ "ЛІВАЙН ТОРГ"</t>
  </si>
  <si>
    <t>Так</t>
  </si>
  <si>
    <t>Тип процедури</t>
  </si>
  <si>
    <t>Укладення договору з:</t>
  </si>
  <si>
    <t>аукціон не передбачено</t>
  </si>
  <si>
    <t>підписано</t>
  </si>
  <si>
    <t>№</t>
  </si>
  <si>
    <t>СПД</t>
  </si>
  <si>
    <t>UA-P-2018-08-15-002444-b</t>
  </si>
  <si>
    <t>UA-P-2018-08-31-001291-a</t>
  </si>
  <si>
    <t>48820000-2 Сервери за кодом CPV за ДК 021:2015 – “48820000-2” (Серверне обладнання)</t>
  </si>
  <si>
    <t>30210000-4 Машини для обробки даних (апаратна частина) за кодом CPV за ДК 021:2015 – "30210000-4" 
(Робочі станції для оформлення та видачі паспорта громадянина України для виїзду за кордон)</t>
  </si>
  <si>
    <t>30230000-0 Комп’ютерне обладнання</t>
  </si>
  <si>
    <t>48820000-2 Сервери</t>
  </si>
  <si>
    <t>ПП НВФ "ЕРБІ"</t>
  </si>
  <si>
    <t>ТЗОВ" СОФТ СІТІ"</t>
  </si>
  <si>
    <t>UA-P-2018-10-01-004445-c</t>
  </si>
  <si>
    <t xml:space="preserve">Детектори та аналізатори за кодом CPV за ДК 021:2015 – “38430000-8” (Гематологічний автоматичний аналізатор, аналізатор сечі) </t>
  </si>
  <si>
    <t xml:space="preserve">38430000-8 Детектори та аналізатори </t>
  </si>
  <si>
    <t>UA-2018-09-17-002665-c</t>
  </si>
  <si>
    <t>ТзОВ МЕДІПРАЙМ</t>
  </si>
  <si>
    <t xml:space="preserve">ПП "ОККО КОНТРАКТ" </t>
  </si>
  <si>
    <t xml:space="preserve"> UA-2018-10-04-003020-c</t>
  </si>
  <si>
    <t xml:space="preserve">Машини для обробки даних (апаратна частина) за кодом CPV за ДК 021:2015 – "30210000-4" (Персональні комп’ютери, ноутбуки, системні блоки) </t>
  </si>
  <si>
    <t>Товариство з обмеженою відповідальністю «ПРОТЕХ-ІТ-УКРАЇНА»</t>
  </si>
  <si>
    <t>Реєстр договорів по головному розпоряднику коштів, Коломийській міській раді за 2018 (надпороги)</t>
  </si>
  <si>
    <t>UA-2018-10-09-002189-c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</si>
</sst>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\.mm\.yyyy"/>
    <numFmt numFmtId="165" formatCode="dd\.mm\.yyyy\ hh:mm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FFFFFF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FF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4" fillId="33" borderId="11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/>
    </xf>
    <xf numFmtId="0" fontId="45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top"/>
    </xf>
    <xf numFmtId="164" fontId="45" fillId="0" borderId="0" xfId="0" applyNumberFormat="1" applyFont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1" fontId="48" fillId="34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164" fontId="48" fillId="34" borderId="12" xfId="0" applyNumberFormat="1" applyFont="1" applyFill="1" applyBorder="1" applyAlignment="1">
      <alignment horizontal="center" vertical="center" wrapText="1"/>
    </xf>
    <xf numFmtId="4" fontId="48" fillId="34" borderId="12" xfId="0" applyNumberFormat="1" applyFont="1" applyFill="1" applyBorder="1" applyAlignment="1">
      <alignment horizontal="center" vertical="center" wrapText="1"/>
    </xf>
    <xf numFmtId="0" fontId="48" fillId="34" borderId="12" xfId="0" applyNumberFormat="1" applyFont="1" applyFill="1" applyBorder="1" applyAlignment="1">
      <alignment horizontal="center" vertical="center" wrapText="1"/>
    </xf>
    <xf numFmtId="165" fontId="48" fillId="34" borderId="12" xfId="0" applyNumberFormat="1" applyFont="1" applyFill="1" applyBorder="1" applyAlignment="1">
      <alignment horizontal="center" vertical="center" wrapText="1"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4" fontId="48" fillId="34" borderId="12" xfId="0" applyNumberFormat="1" applyFont="1" applyFill="1" applyBorder="1" applyAlignment="1" applyProtection="1">
      <alignment horizontal="center" vertical="center" wrapText="1"/>
      <protection/>
    </xf>
    <xf numFmtId="0" fontId="48" fillId="34" borderId="12" xfId="50" applyFont="1" applyFill="1" applyBorder="1" applyAlignment="1" applyProtection="1">
      <alignment horizontal="center" vertical="center" wrapText="1"/>
      <protection/>
    </xf>
    <xf numFmtId="4" fontId="48" fillId="34" borderId="12" xfId="50" applyNumberFormat="1" applyFont="1" applyFill="1" applyBorder="1" applyAlignment="1" applyProtection="1">
      <alignment horizontal="center" vertical="center" wrapText="1"/>
      <protection/>
    </xf>
    <xf numFmtId="14" fontId="48" fillId="34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ki.prom.ua/remote/dispatcher/state_purchase_view/5287725" TargetMode="External" /><Relationship Id="rId2" Type="http://schemas.openxmlformats.org/officeDocument/2006/relationships/hyperlink" Target="https://my.zakupki.prom.ua/remote/dispatcher/state_purchase_view/6046944" TargetMode="External" /><Relationship Id="rId3" Type="http://schemas.openxmlformats.org/officeDocument/2006/relationships/hyperlink" Target="https://my.zakupki.prom.ua/remote/dispatcher/state_purchase_view/6033356" TargetMode="External" /><Relationship Id="rId4" Type="http://schemas.openxmlformats.org/officeDocument/2006/relationships/hyperlink" Target="https://my.zakupki.prom.ua/remote/dispatcher/state_purchase_view/6677748" TargetMode="External" /><Relationship Id="rId5" Type="http://schemas.openxmlformats.org/officeDocument/2006/relationships/hyperlink" Target="https://my.zakupki.prom.ua/remote/dispatcher/state_purchase_view/6720181" TargetMode="External" /><Relationship Id="rId6" Type="http://schemas.openxmlformats.org/officeDocument/2006/relationships/hyperlink" Target="https://my.zakupki.prom.ua/remote/dispatcher/state_purchase_view/6662783" TargetMode="External" /><Relationship Id="rId7" Type="http://schemas.openxmlformats.org/officeDocument/2006/relationships/hyperlink" Target="https://my.zakupki.prom.ua/remote/dispatcher/state_purchase_view/6662748" TargetMode="External" /><Relationship Id="rId8" Type="http://schemas.openxmlformats.org/officeDocument/2006/relationships/hyperlink" Target="https://my.zakupki.prom.ua/remote/dispatcher/state_purchase_view/6661527" TargetMode="External" /><Relationship Id="rId9" Type="http://schemas.openxmlformats.org/officeDocument/2006/relationships/hyperlink" Target="https://my.zakupki.prom.ua/remote/dispatcher/state_purchase_view/6662715" TargetMode="External" /><Relationship Id="rId10" Type="http://schemas.openxmlformats.org/officeDocument/2006/relationships/hyperlink" Target="https://my.zakupki.prom.ua/remote/dispatcher/state_purchase_view/6096054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11.421875" defaultRowHeight="15"/>
  <cols>
    <col min="1" max="1" width="5.00390625" style="3" customWidth="1"/>
    <col min="2" max="2" width="25.00390625" style="3" customWidth="1"/>
    <col min="3" max="3" width="37.140625" style="3" customWidth="1"/>
    <col min="4" max="4" width="39.28125" style="3" customWidth="1"/>
    <col min="5" max="21" width="0" style="3" hidden="1" customWidth="1"/>
    <col min="22" max="22" width="26.421875" style="3" customWidth="1"/>
    <col min="23" max="23" width="14.8515625" style="3" customWidth="1"/>
    <col min="24" max="24" width="15.28125" style="3" customWidth="1"/>
    <col min="25" max="25" width="11.28125" style="3" customWidth="1"/>
    <col min="26" max="26" width="13.421875" style="3" customWidth="1"/>
    <col min="27" max="32" width="0" style="3" hidden="1" customWidth="1"/>
    <col min="33" max="16384" width="11.421875" style="3" customWidth="1"/>
  </cols>
  <sheetData>
    <row r="1" spans="1:26" ht="12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>
      <c r="A2" s="10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32" ht="13.5" thickBot="1">
      <c r="A4" s="11"/>
      <c r="B4" s="7"/>
      <c r="C4" s="7" t="s">
        <v>83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4"/>
      <c r="AB4" s="4"/>
      <c r="AC4" s="4"/>
      <c r="AD4" s="4"/>
      <c r="AE4" s="4"/>
      <c r="AF4" s="4"/>
    </row>
    <row r="5" spans="1:32" ht="47.25" customHeight="1" thickBot="1">
      <c r="A5" s="6" t="s">
        <v>64</v>
      </c>
      <c r="B5" s="6" t="s">
        <v>10</v>
      </c>
      <c r="C5" s="6" t="s">
        <v>44</v>
      </c>
      <c r="D5" s="6" t="s">
        <v>20</v>
      </c>
      <c r="E5" s="6" t="s">
        <v>60</v>
      </c>
      <c r="F5" s="6" t="s">
        <v>17</v>
      </c>
      <c r="G5" s="6" t="s">
        <v>16</v>
      </c>
      <c r="H5" s="6" t="s">
        <v>23</v>
      </c>
      <c r="I5" s="6" t="s">
        <v>34</v>
      </c>
      <c r="J5" s="6" t="s">
        <v>35</v>
      </c>
      <c r="K5" s="6" t="s">
        <v>22</v>
      </c>
      <c r="L5" s="6" t="s">
        <v>36</v>
      </c>
      <c r="M5" s="6" t="s">
        <v>12</v>
      </c>
      <c r="N5" s="6" t="s">
        <v>19</v>
      </c>
      <c r="O5" s="6" t="s">
        <v>52</v>
      </c>
      <c r="P5" s="6" t="s">
        <v>31</v>
      </c>
      <c r="Q5" s="6" t="s">
        <v>47</v>
      </c>
      <c r="R5" s="6" t="s">
        <v>48</v>
      </c>
      <c r="S5" s="6" t="s">
        <v>25</v>
      </c>
      <c r="T5" s="6" t="s">
        <v>53</v>
      </c>
      <c r="U5" s="6" t="s">
        <v>1</v>
      </c>
      <c r="V5" s="6" t="s">
        <v>65</v>
      </c>
      <c r="W5" s="6" t="s">
        <v>9</v>
      </c>
      <c r="X5" s="6" t="s">
        <v>61</v>
      </c>
      <c r="Y5" s="6" t="s">
        <v>32</v>
      </c>
      <c r="Z5" s="6" t="s">
        <v>54</v>
      </c>
      <c r="AA5" s="5" t="s">
        <v>51</v>
      </c>
      <c r="AB5" s="1" t="s">
        <v>50</v>
      </c>
      <c r="AC5" s="1" t="s">
        <v>18</v>
      </c>
      <c r="AD5" s="1" t="s">
        <v>49</v>
      </c>
      <c r="AE5" s="1" t="s">
        <v>46</v>
      </c>
      <c r="AF5" s="1" t="s">
        <v>24</v>
      </c>
    </row>
    <row r="6" spans="1:32" ht="47.25" customHeight="1">
      <c r="A6" s="17"/>
      <c r="B6" s="18" t="str">
        <f>HYPERLINK("https://my.zakupki.prom.ua/remote/dispatcher/state_purchase_view/6096054","UA-2018-02-09-001459-a")</f>
        <v>UA-2018-02-09-001459-a</v>
      </c>
      <c r="C6" s="18" t="s">
        <v>3</v>
      </c>
      <c r="D6" s="18" t="s">
        <v>3</v>
      </c>
      <c r="E6" s="18" t="s">
        <v>42</v>
      </c>
      <c r="F6" s="19">
        <v>43140</v>
      </c>
      <c r="G6" s="18" t="s">
        <v>62</v>
      </c>
      <c r="H6" s="17">
        <v>1</v>
      </c>
      <c r="I6" s="20">
        <v>1500000</v>
      </c>
      <c r="J6" s="18" t="s">
        <v>30</v>
      </c>
      <c r="K6" s="17">
        <v>547479</v>
      </c>
      <c r="L6" s="20">
        <v>2.73983111680996</v>
      </c>
      <c r="M6" s="18" t="s">
        <v>8</v>
      </c>
      <c r="N6" s="18" t="s">
        <v>59</v>
      </c>
      <c r="O6" s="18" t="s">
        <v>14</v>
      </c>
      <c r="P6" s="18" t="s">
        <v>33</v>
      </c>
      <c r="Q6" s="20">
        <v>1500000</v>
      </c>
      <c r="R6" s="20">
        <v>2.73983111680996</v>
      </c>
      <c r="S6" s="18"/>
      <c r="T6" s="18"/>
      <c r="U6" s="18"/>
      <c r="V6" s="18" t="s">
        <v>21</v>
      </c>
      <c r="W6" s="21">
        <v>25683342</v>
      </c>
      <c r="X6" s="19">
        <v>43146</v>
      </c>
      <c r="Y6" s="21">
        <v>1</v>
      </c>
      <c r="Z6" s="20">
        <v>1500000</v>
      </c>
      <c r="AA6" s="2"/>
      <c r="AB6" s="2"/>
      <c r="AC6" s="2"/>
      <c r="AD6" s="2"/>
      <c r="AE6" s="2"/>
      <c r="AF6" s="2"/>
    </row>
    <row r="7" spans="1:32" ht="110.25" customHeight="1">
      <c r="A7" s="17"/>
      <c r="B7" s="18" t="str">
        <f>HYPERLINK("https://my.zakupki.prom.ua/remote/dispatcher/state_purchase_view/5287725","UA-2018-01-02-001429-a")</f>
        <v>UA-2018-01-02-001429-a</v>
      </c>
      <c r="C7" s="18" t="s">
        <v>11</v>
      </c>
      <c r="D7" s="18" t="s">
        <v>6</v>
      </c>
      <c r="E7" s="18" t="s">
        <v>13</v>
      </c>
      <c r="F7" s="19">
        <v>43102</v>
      </c>
      <c r="G7" s="22">
        <v>43122.522569444445</v>
      </c>
      <c r="H7" s="17">
        <v>4</v>
      </c>
      <c r="I7" s="20">
        <v>4607100.2</v>
      </c>
      <c r="J7" s="18" t="s">
        <v>30</v>
      </c>
      <c r="K7" s="17">
        <v>1</v>
      </c>
      <c r="L7" s="20">
        <v>4607100.2</v>
      </c>
      <c r="M7" s="18" t="s">
        <v>8</v>
      </c>
      <c r="N7" s="18" t="s">
        <v>59</v>
      </c>
      <c r="O7" s="18" t="s">
        <v>14</v>
      </c>
      <c r="P7" s="18" t="s">
        <v>33</v>
      </c>
      <c r="Q7" s="20">
        <v>2576964.5</v>
      </c>
      <c r="R7" s="20">
        <v>2576964.5</v>
      </c>
      <c r="S7" s="18" t="s">
        <v>45</v>
      </c>
      <c r="T7" s="20">
        <v>2030135.7000000002</v>
      </c>
      <c r="U7" s="20">
        <v>0.4406536892772595</v>
      </c>
      <c r="V7" s="18" t="s">
        <v>38</v>
      </c>
      <c r="W7" s="21">
        <v>33859470</v>
      </c>
      <c r="X7" s="19">
        <v>43155</v>
      </c>
      <c r="Y7" s="21">
        <v>3</v>
      </c>
      <c r="Z7" s="20">
        <v>4454073.6</v>
      </c>
      <c r="AA7" s="2"/>
      <c r="AB7" s="2"/>
      <c r="AC7" s="2"/>
      <c r="AD7" s="2"/>
      <c r="AE7" s="2"/>
      <c r="AF7" s="2"/>
    </row>
    <row r="8" spans="1:32" ht="84" customHeight="1">
      <c r="A8" s="17"/>
      <c r="B8" s="18" t="str">
        <f>HYPERLINK("https://my.zakupki.prom.ua/remote/dispatcher/state_purchase_view/6046944","UA-2018-02-07-001100-a")</f>
        <v>UA-2018-02-07-001100-a</v>
      </c>
      <c r="C8" s="18" t="s">
        <v>40</v>
      </c>
      <c r="D8" s="18" t="s">
        <v>4</v>
      </c>
      <c r="E8" s="18" t="s">
        <v>13</v>
      </c>
      <c r="F8" s="19">
        <v>43138</v>
      </c>
      <c r="G8" s="22">
        <v>43157.648935185185</v>
      </c>
      <c r="H8" s="17">
        <v>2</v>
      </c>
      <c r="I8" s="20">
        <v>100000</v>
      </c>
      <c r="J8" s="18" t="s">
        <v>30</v>
      </c>
      <c r="K8" s="17">
        <v>1100</v>
      </c>
      <c r="L8" s="20">
        <v>90.9090909090909</v>
      </c>
      <c r="M8" s="18" t="s">
        <v>8</v>
      </c>
      <c r="N8" s="18" t="s">
        <v>59</v>
      </c>
      <c r="O8" s="18" t="s">
        <v>14</v>
      </c>
      <c r="P8" s="18" t="s">
        <v>33</v>
      </c>
      <c r="Q8" s="20">
        <v>91212</v>
      </c>
      <c r="R8" s="20">
        <v>82.92</v>
      </c>
      <c r="S8" s="18" t="s">
        <v>57</v>
      </c>
      <c r="T8" s="20">
        <v>8788</v>
      </c>
      <c r="U8" s="20">
        <v>0.08788</v>
      </c>
      <c r="V8" s="18" t="s">
        <v>57</v>
      </c>
      <c r="W8" s="21">
        <v>39256337</v>
      </c>
      <c r="X8" s="19">
        <v>43177</v>
      </c>
      <c r="Y8" s="21">
        <v>5</v>
      </c>
      <c r="Z8" s="20">
        <v>91212</v>
      </c>
      <c r="AA8" s="12">
        <v>43306</v>
      </c>
      <c r="AB8" s="12">
        <v>43465</v>
      </c>
      <c r="AC8" s="13">
        <v>43465</v>
      </c>
      <c r="AD8" s="14" t="s">
        <v>63</v>
      </c>
      <c r="AE8" s="15"/>
      <c r="AF8" s="15"/>
    </row>
    <row r="9" spans="1:32" ht="68.25" customHeight="1">
      <c r="A9" s="17"/>
      <c r="B9" s="18" t="str">
        <f>HYPERLINK("https://my.zakupki.prom.ua/remote/dispatcher/state_purchase_view/6662783","UA-2018-03-27-003112-b")</f>
        <v>UA-2018-03-27-003112-b</v>
      </c>
      <c r="C9" s="18" t="s">
        <v>26</v>
      </c>
      <c r="D9" s="18" t="s">
        <v>2</v>
      </c>
      <c r="E9" s="18" t="s">
        <v>41</v>
      </c>
      <c r="F9" s="19">
        <v>43186</v>
      </c>
      <c r="G9" s="18" t="s">
        <v>62</v>
      </c>
      <c r="H9" s="17">
        <v>1</v>
      </c>
      <c r="I9" s="20">
        <v>94500</v>
      </c>
      <c r="J9" s="18" t="s">
        <v>30</v>
      </c>
      <c r="K9" s="17">
        <v>3500</v>
      </c>
      <c r="L9" s="20">
        <v>27</v>
      </c>
      <c r="M9" s="18" t="s">
        <v>8</v>
      </c>
      <c r="N9" s="18" t="s">
        <v>59</v>
      </c>
      <c r="O9" s="18" t="s">
        <v>14</v>
      </c>
      <c r="P9" s="18" t="s">
        <v>33</v>
      </c>
      <c r="Q9" s="20">
        <v>94500</v>
      </c>
      <c r="R9" s="20">
        <v>27</v>
      </c>
      <c r="S9" s="18"/>
      <c r="T9" s="18"/>
      <c r="U9" s="18"/>
      <c r="V9" s="18" t="s">
        <v>58</v>
      </c>
      <c r="W9" s="21">
        <v>41449359</v>
      </c>
      <c r="X9" s="19">
        <v>43197</v>
      </c>
      <c r="Y9" s="21">
        <v>6</v>
      </c>
      <c r="Z9" s="20">
        <v>94500</v>
      </c>
      <c r="AA9" s="14"/>
      <c r="AB9" s="14"/>
      <c r="AC9" s="14"/>
      <c r="AD9" s="14"/>
      <c r="AE9" s="14"/>
      <c r="AF9" s="14"/>
    </row>
    <row r="10" spans="1:32" ht="66.75" customHeight="1">
      <c r="A10" s="17"/>
      <c r="B10" s="18" t="str">
        <f>HYPERLINK("https://my.zakupki.prom.ua/remote/dispatcher/state_purchase_view/6661527","UA-2018-03-27-002796-b")</f>
        <v>UA-2018-03-27-002796-b</v>
      </c>
      <c r="C10" s="18" t="s">
        <v>28</v>
      </c>
      <c r="D10" s="18" t="s">
        <v>2</v>
      </c>
      <c r="E10" s="18" t="s">
        <v>41</v>
      </c>
      <c r="F10" s="19">
        <v>43186</v>
      </c>
      <c r="G10" s="18" t="s">
        <v>62</v>
      </c>
      <c r="H10" s="17">
        <v>1</v>
      </c>
      <c r="I10" s="20">
        <v>42350</v>
      </c>
      <c r="J10" s="18" t="s">
        <v>30</v>
      </c>
      <c r="K10" s="17">
        <v>1540</v>
      </c>
      <c r="L10" s="20">
        <v>27.5</v>
      </c>
      <c r="M10" s="18" t="s">
        <v>8</v>
      </c>
      <c r="N10" s="18" t="s">
        <v>59</v>
      </c>
      <c r="O10" s="18" t="s">
        <v>14</v>
      </c>
      <c r="P10" s="18" t="s">
        <v>33</v>
      </c>
      <c r="Q10" s="20">
        <v>42350</v>
      </c>
      <c r="R10" s="20">
        <v>27.5</v>
      </c>
      <c r="S10" s="18"/>
      <c r="T10" s="18"/>
      <c r="U10" s="18"/>
      <c r="V10" s="18" t="s">
        <v>58</v>
      </c>
      <c r="W10" s="21">
        <v>41449359</v>
      </c>
      <c r="X10" s="19">
        <v>43197</v>
      </c>
      <c r="Y10" s="21">
        <v>7</v>
      </c>
      <c r="Z10" s="20">
        <v>42350</v>
      </c>
      <c r="AA10" s="14"/>
      <c r="AB10" s="14"/>
      <c r="AC10" s="14"/>
      <c r="AD10" s="14"/>
      <c r="AE10" s="14"/>
      <c r="AF10" s="14"/>
    </row>
    <row r="11" spans="1:32" ht="62.25" customHeight="1">
      <c r="A11" s="17"/>
      <c r="B11" s="18" t="str">
        <f>HYPERLINK("https://my.zakupki.prom.ua/remote/dispatcher/state_purchase_view/6662715","UA-2018-03-27-003077-b")</f>
        <v>UA-2018-03-27-003077-b</v>
      </c>
      <c r="C11" s="18" t="s">
        <v>27</v>
      </c>
      <c r="D11" s="18" t="s">
        <v>2</v>
      </c>
      <c r="E11" s="18" t="s">
        <v>41</v>
      </c>
      <c r="F11" s="19">
        <v>43186</v>
      </c>
      <c r="G11" s="18" t="s">
        <v>62</v>
      </c>
      <c r="H11" s="17">
        <v>1</v>
      </c>
      <c r="I11" s="20">
        <v>88909.5</v>
      </c>
      <c r="J11" s="18" t="s">
        <v>30</v>
      </c>
      <c r="K11" s="17">
        <v>3409</v>
      </c>
      <c r="L11" s="20">
        <v>26.080815488413023</v>
      </c>
      <c r="M11" s="18" t="s">
        <v>8</v>
      </c>
      <c r="N11" s="18" t="s">
        <v>59</v>
      </c>
      <c r="O11" s="18" t="s">
        <v>14</v>
      </c>
      <c r="P11" s="18" t="s">
        <v>33</v>
      </c>
      <c r="Q11" s="20">
        <v>88909.5</v>
      </c>
      <c r="R11" s="20">
        <v>26.080815488413023</v>
      </c>
      <c r="S11" s="18"/>
      <c r="T11" s="18"/>
      <c r="U11" s="18"/>
      <c r="V11" s="18" t="s">
        <v>58</v>
      </c>
      <c r="W11" s="21">
        <v>41449359</v>
      </c>
      <c r="X11" s="19">
        <v>43197</v>
      </c>
      <c r="Y11" s="21">
        <v>8</v>
      </c>
      <c r="Z11" s="20">
        <v>88909.5</v>
      </c>
      <c r="AA11" s="16"/>
      <c r="AB11" s="16"/>
      <c r="AC11" s="16"/>
      <c r="AD11" s="16"/>
      <c r="AE11" s="16"/>
      <c r="AF11" s="16"/>
    </row>
    <row r="12" spans="1:32" ht="93.75" customHeight="1">
      <c r="A12" s="17"/>
      <c r="B12" s="18" t="str">
        <f>HYPERLINK("https://my.zakupki.prom.ua/remote/dispatcher/state_purchase_view/6662748","UA-2018-03-27-003095-b")</f>
        <v>UA-2018-03-27-003095-b</v>
      </c>
      <c r="C12" s="18" t="s">
        <v>27</v>
      </c>
      <c r="D12" s="18" t="s">
        <v>2</v>
      </c>
      <c r="E12" s="18" t="s">
        <v>41</v>
      </c>
      <c r="F12" s="19">
        <v>43186</v>
      </c>
      <c r="G12" s="18" t="s">
        <v>62</v>
      </c>
      <c r="H12" s="17">
        <v>1</v>
      </c>
      <c r="I12" s="20">
        <v>86580</v>
      </c>
      <c r="J12" s="18" t="s">
        <v>30</v>
      </c>
      <c r="K12" s="17">
        <v>3320</v>
      </c>
      <c r="L12" s="20">
        <v>26.07831325301205</v>
      </c>
      <c r="M12" s="18" t="s">
        <v>8</v>
      </c>
      <c r="N12" s="18" t="s">
        <v>59</v>
      </c>
      <c r="O12" s="18" t="s">
        <v>14</v>
      </c>
      <c r="P12" s="18" t="s">
        <v>33</v>
      </c>
      <c r="Q12" s="20">
        <v>86580</v>
      </c>
      <c r="R12" s="20">
        <v>26.07831325301205</v>
      </c>
      <c r="S12" s="18"/>
      <c r="T12" s="18"/>
      <c r="U12" s="18"/>
      <c r="V12" s="18" t="s">
        <v>58</v>
      </c>
      <c r="W12" s="21">
        <v>41449359</v>
      </c>
      <c r="X12" s="19">
        <v>43197</v>
      </c>
      <c r="Y12" s="21">
        <v>9</v>
      </c>
      <c r="Z12" s="20">
        <v>86580</v>
      </c>
      <c r="AA12" s="12">
        <v>43152</v>
      </c>
      <c r="AB12" s="12">
        <v>43465</v>
      </c>
      <c r="AC12" s="13">
        <v>43465</v>
      </c>
      <c r="AD12" s="14" t="s">
        <v>63</v>
      </c>
      <c r="AE12" s="15"/>
      <c r="AF12" s="15"/>
    </row>
    <row r="13" spans="1:32" ht="60">
      <c r="A13" s="17"/>
      <c r="B13" s="18" t="str">
        <f>HYPERLINK("https://my.zakupki.prom.ua/remote/dispatcher/state_purchase_view/6720181","UA-2018-04-02-002156-a")</f>
        <v>UA-2018-04-02-002156-a</v>
      </c>
      <c r="C13" s="18" t="s">
        <v>29</v>
      </c>
      <c r="D13" s="18" t="s">
        <v>2</v>
      </c>
      <c r="E13" s="18" t="s">
        <v>41</v>
      </c>
      <c r="F13" s="19">
        <v>43192</v>
      </c>
      <c r="G13" s="18" t="s">
        <v>62</v>
      </c>
      <c r="H13" s="17">
        <v>1</v>
      </c>
      <c r="I13" s="20">
        <v>35625</v>
      </c>
      <c r="J13" s="18" t="s">
        <v>30</v>
      </c>
      <c r="K13" s="17">
        <v>1350</v>
      </c>
      <c r="L13" s="20">
        <v>26.38888888888889</v>
      </c>
      <c r="M13" s="18" t="s">
        <v>8</v>
      </c>
      <c r="N13" s="18" t="s">
        <v>59</v>
      </c>
      <c r="O13" s="18" t="s">
        <v>14</v>
      </c>
      <c r="P13" s="18" t="s">
        <v>33</v>
      </c>
      <c r="Q13" s="20">
        <v>35625</v>
      </c>
      <c r="R13" s="20">
        <v>26.38888888888889</v>
      </c>
      <c r="S13" s="18"/>
      <c r="T13" s="18"/>
      <c r="U13" s="18"/>
      <c r="V13" s="18" t="s">
        <v>58</v>
      </c>
      <c r="W13" s="21">
        <v>41449359</v>
      </c>
      <c r="X13" s="19">
        <v>43203</v>
      </c>
      <c r="Y13" s="21">
        <v>10</v>
      </c>
      <c r="Z13" s="20">
        <v>35625</v>
      </c>
      <c r="AA13" s="12">
        <v>43306</v>
      </c>
      <c r="AB13" s="12">
        <v>43465</v>
      </c>
      <c r="AC13" s="13">
        <v>43465</v>
      </c>
      <c r="AD13" s="14" t="s">
        <v>63</v>
      </c>
      <c r="AE13" s="15"/>
      <c r="AF13" s="15"/>
    </row>
    <row r="14" spans="1:32" ht="52.5" customHeight="1">
      <c r="A14" s="17"/>
      <c r="B14" s="18" t="str">
        <f>HYPERLINK("https://my.zakupki.prom.ua/remote/dispatcher/state_purchase_view/6033356","UA-2018-02-06-002670-a")</f>
        <v>UA-2018-02-06-002670-a</v>
      </c>
      <c r="C14" s="18" t="s">
        <v>0</v>
      </c>
      <c r="D14" s="18" t="s">
        <v>7</v>
      </c>
      <c r="E14" s="18" t="s">
        <v>13</v>
      </c>
      <c r="F14" s="19">
        <v>43137</v>
      </c>
      <c r="G14" s="22">
        <v>43154.56149305555</v>
      </c>
      <c r="H14" s="17">
        <v>3</v>
      </c>
      <c r="I14" s="20">
        <v>600000</v>
      </c>
      <c r="J14" s="18" t="s">
        <v>30</v>
      </c>
      <c r="K14" s="17">
        <v>1</v>
      </c>
      <c r="L14" s="20">
        <v>600000</v>
      </c>
      <c r="M14" s="18" t="s">
        <v>8</v>
      </c>
      <c r="N14" s="18" t="s">
        <v>59</v>
      </c>
      <c r="O14" s="18" t="s">
        <v>14</v>
      </c>
      <c r="P14" s="18" t="s">
        <v>33</v>
      </c>
      <c r="Q14" s="20">
        <v>299999</v>
      </c>
      <c r="R14" s="20">
        <v>299999</v>
      </c>
      <c r="S14" s="18" t="s">
        <v>15</v>
      </c>
      <c r="T14" s="20">
        <v>300001</v>
      </c>
      <c r="U14" s="20">
        <v>0.5000016666666667</v>
      </c>
      <c r="V14" s="18" t="s">
        <v>37</v>
      </c>
      <c r="W14" s="21">
        <v>37794584</v>
      </c>
      <c r="X14" s="19">
        <v>43199</v>
      </c>
      <c r="Y14" s="21">
        <v>11</v>
      </c>
      <c r="Z14" s="20">
        <v>300000</v>
      </c>
      <c r="AA14" s="12"/>
      <c r="AB14" s="12"/>
      <c r="AC14" s="13"/>
      <c r="AD14" s="14"/>
      <c r="AE14" s="15"/>
      <c r="AF14" s="15"/>
    </row>
    <row r="15" spans="1:32" ht="165">
      <c r="A15" s="17"/>
      <c r="B15" s="18" t="str">
        <f>HYPERLINK("https://my.zakupki.prom.ua/remote/dispatcher/state_purchase_view/6677748","UA-2018-03-28-001809-a")</f>
        <v>UA-2018-03-28-001809-a</v>
      </c>
      <c r="C15" s="18" t="s">
        <v>43</v>
      </c>
      <c r="D15" s="18" t="s">
        <v>5</v>
      </c>
      <c r="E15" s="18" t="s">
        <v>13</v>
      </c>
      <c r="F15" s="19">
        <v>43187</v>
      </c>
      <c r="G15" s="22">
        <v>43206.63686342593</v>
      </c>
      <c r="H15" s="17">
        <v>2</v>
      </c>
      <c r="I15" s="20">
        <v>168000</v>
      </c>
      <c r="J15" s="18" t="s">
        <v>30</v>
      </c>
      <c r="K15" s="17">
        <v>28</v>
      </c>
      <c r="L15" s="20">
        <v>6000</v>
      </c>
      <c r="M15" s="18" t="s">
        <v>8</v>
      </c>
      <c r="N15" s="18" t="s">
        <v>59</v>
      </c>
      <c r="O15" s="18" t="s">
        <v>14</v>
      </c>
      <c r="P15" s="18" t="s">
        <v>33</v>
      </c>
      <c r="Q15" s="20">
        <v>145398.12</v>
      </c>
      <c r="R15" s="20">
        <v>5192.79</v>
      </c>
      <c r="S15" s="18" t="s">
        <v>56</v>
      </c>
      <c r="T15" s="20">
        <v>22601.880000000005</v>
      </c>
      <c r="U15" s="20">
        <v>0.13453500000000002</v>
      </c>
      <c r="V15" s="18" t="s">
        <v>55</v>
      </c>
      <c r="W15" s="17">
        <v>30256061</v>
      </c>
      <c r="X15" s="19">
        <v>43245</v>
      </c>
      <c r="Y15" s="21">
        <v>14</v>
      </c>
      <c r="Z15" s="20">
        <v>148800</v>
      </c>
      <c r="AA15" s="14"/>
      <c r="AB15" s="12">
        <v>43465</v>
      </c>
      <c r="AC15" s="13">
        <v>43465</v>
      </c>
      <c r="AD15" s="14" t="s">
        <v>63</v>
      </c>
      <c r="AE15" s="15"/>
      <c r="AF15" s="15"/>
    </row>
    <row r="16" spans="1:32" ht="45">
      <c r="A16" s="18"/>
      <c r="B16" s="23" t="s">
        <v>66</v>
      </c>
      <c r="C16" s="23" t="s">
        <v>68</v>
      </c>
      <c r="D16" s="23" t="s">
        <v>71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 t="s">
        <v>72</v>
      </c>
      <c r="W16" s="18">
        <v>23350949</v>
      </c>
      <c r="X16" s="27">
        <v>43367</v>
      </c>
      <c r="Y16" s="18">
        <v>18</v>
      </c>
      <c r="Z16" s="24">
        <v>198960</v>
      </c>
      <c r="AA16" s="14"/>
      <c r="AB16" s="14"/>
      <c r="AC16" s="14"/>
      <c r="AD16" s="14"/>
      <c r="AE16" s="14"/>
      <c r="AF16" s="14"/>
    </row>
    <row r="17" spans="1:32" ht="90">
      <c r="A17" s="18"/>
      <c r="B17" s="23" t="s">
        <v>67</v>
      </c>
      <c r="C17" s="23" t="s">
        <v>69</v>
      </c>
      <c r="D17" s="23" t="s">
        <v>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 t="s">
        <v>73</v>
      </c>
      <c r="W17" s="18">
        <v>41226563</v>
      </c>
      <c r="X17" s="27">
        <v>43381</v>
      </c>
      <c r="Y17" s="18">
        <v>19</v>
      </c>
      <c r="Z17" s="24">
        <v>1380000</v>
      </c>
      <c r="AA17" s="14"/>
      <c r="AB17" s="14"/>
      <c r="AC17" s="14"/>
      <c r="AD17" s="14"/>
      <c r="AE17" s="14"/>
      <c r="AF17" s="14"/>
    </row>
    <row r="18" spans="1:32" ht="60">
      <c r="A18" s="17"/>
      <c r="B18" s="18" t="s">
        <v>77</v>
      </c>
      <c r="C18" s="18" t="s">
        <v>75</v>
      </c>
      <c r="D18" s="18" t="s">
        <v>76</v>
      </c>
      <c r="E18" s="18"/>
      <c r="F18" s="19"/>
      <c r="G18" s="18"/>
      <c r="H18" s="17"/>
      <c r="I18" s="20"/>
      <c r="J18" s="18"/>
      <c r="K18" s="17"/>
      <c r="L18" s="20"/>
      <c r="M18" s="18"/>
      <c r="N18" s="18"/>
      <c r="O18" s="18"/>
      <c r="P18" s="18"/>
      <c r="Q18" s="20"/>
      <c r="R18" s="20"/>
      <c r="S18" s="18"/>
      <c r="T18" s="18"/>
      <c r="U18" s="18"/>
      <c r="V18" s="18" t="s">
        <v>78</v>
      </c>
      <c r="W18" s="17">
        <v>41530346</v>
      </c>
      <c r="X18" s="27">
        <v>43404</v>
      </c>
      <c r="Y18" s="21">
        <v>21</v>
      </c>
      <c r="Z18" s="20">
        <v>695305</v>
      </c>
      <c r="AA18" s="12">
        <v>43304</v>
      </c>
      <c r="AB18" s="12">
        <v>43465</v>
      </c>
      <c r="AC18" s="13">
        <v>43465</v>
      </c>
      <c r="AD18" s="14" t="s">
        <v>63</v>
      </c>
      <c r="AE18" s="15"/>
      <c r="AF18" s="15"/>
    </row>
    <row r="19" spans="1:32" ht="53.25" customHeight="1">
      <c r="A19" s="17"/>
      <c r="B19" s="23" t="s">
        <v>74</v>
      </c>
      <c r="C19" s="25" t="s">
        <v>70</v>
      </c>
      <c r="D19" s="25" t="s">
        <v>70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 t="s">
        <v>39</v>
      </c>
      <c r="W19" s="18">
        <v>2991015211</v>
      </c>
      <c r="X19" s="19">
        <v>43406</v>
      </c>
      <c r="Y19" s="18">
        <v>24</v>
      </c>
      <c r="Z19" s="26">
        <v>259000</v>
      </c>
      <c r="AA19" s="14"/>
      <c r="AB19" s="12">
        <v>43465</v>
      </c>
      <c r="AC19" s="13">
        <v>43465</v>
      </c>
      <c r="AD19" s="14" t="s">
        <v>63</v>
      </c>
      <c r="AE19" s="15"/>
      <c r="AF19" s="15"/>
    </row>
    <row r="20" spans="1:32" ht="45">
      <c r="A20" s="17"/>
      <c r="B20" s="18" t="s">
        <v>80</v>
      </c>
      <c r="C20" s="18" t="s">
        <v>28</v>
      </c>
      <c r="D20" s="18" t="s">
        <v>2</v>
      </c>
      <c r="E20" s="18"/>
      <c r="F20" s="19"/>
      <c r="G20" s="18"/>
      <c r="H20" s="17"/>
      <c r="I20" s="20"/>
      <c r="J20" s="18"/>
      <c r="K20" s="17"/>
      <c r="L20" s="20"/>
      <c r="M20" s="18"/>
      <c r="N20" s="18"/>
      <c r="O20" s="18"/>
      <c r="P20" s="18"/>
      <c r="Q20" s="20"/>
      <c r="R20" s="20"/>
      <c r="S20" s="18"/>
      <c r="T20" s="18"/>
      <c r="U20" s="18"/>
      <c r="V20" s="18" t="s">
        <v>79</v>
      </c>
      <c r="W20" s="18">
        <v>36248687</v>
      </c>
      <c r="X20" s="19">
        <v>43412</v>
      </c>
      <c r="Y20" s="21">
        <v>25</v>
      </c>
      <c r="Z20" s="20">
        <v>230632</v>
      </c>
      <c r="AA20" s="14"/>
      <c r="AB20" s="12">
        <v>43465</v>
      </c>
      <c r="AC20" s="13">
        <v>43465</v>
      </c>
      <c r="AD20" s="14" t="s">
        <v>63</v>
      </c>
      <c r="AE20" s="15"/>
      <c r="AF20" s="15"/>
    </row>
    <row r="21" spans="1:32" ht="60">
      <c r="A21" s="18"/>
      <c r="B21" s="23" t="s">
        <v>84</v>
      </c>
      <c r="C21" s="23" t="s">
        <v>81</v>
      </c>
      <c r="D21" s="23" t="s">
        <v>5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 t="s">
        <v>82</v>
      </c>
      <c r="W21" s="18">
        <v>41860186</v>
      </c>
      <c r="X21" s="27">
        <v>43430</v>
      </c>
      <c r="Y21" s="18">
        <v>26</v>
      </c>
      <c r="Z21" s="24">
        <v>200390.76</v>
      </c>
      <c r="AA21" s="14"/>
      <c r="AB21" s="12">
        <v>43465</v>
      </c>
      <c r="AC21" s="13">
        <v>43465</v>
      </c>
      <c r="AD21" s="14" t="s">
        <v>63</v>
      </c>
      <c r="AE21" s="15"/>
      <c r="AF21" s="15"/>
    </row>
  </sheetData>
  <sheetProtection/>
  <autoFilter ref="A5:AF18">
    <sortState ref="A6:AF21">
      <sortCondition sortBy="value" ref="Y6:Y21"/>
    </sortState>
  </autoFilter>
  <hyperlinks>
    <hyperlink ref="B7" r:id="rId1" display="https://my.zakupki.prom.ua/remote/dispatcher/state_purchase_view/5287725"/>
    <hyperlink ref="B8" r:id="rId2" display="https://my.zakupki.prom.ua/remote/dispatcher/state_purchase_view/6046944"/>
    <hyperlink ref="B14" r:id="rId3" display="https://my.zakupki.prom.ua/remote/dispatcher/state_purchase_view/6033356"/>
    <hyperlink ref="B15" r:id="rId4" display="https://my.zakupki.prom.ua/remote/dispatcher/state_purchase_view/6677748"/>
    <hyperlink ref="B13" r:id="rId5" display="https://my.zakupki.prom.ua/remote/dispatcher/state_purchase_view/6720181"/>
    <hyperlink ref="B9" r:id="rId6" display="https://my.zakupki.prom.ua/remote/dispatcher/state_purchase_view/6662783"/>
    <hyperlink ref="B12" r:id="rId7" display="https://my.zakupki.prom.ua/remote/dispatcher/state_purchase_view/6662748"/>
    <hyperlink ref="B10" r:id="rId8" display="https://my.zakupki.prom.ua/remote/dispatcher/state_purchase_view/6661527"/>
    <hyperlink ref="B11" r:id="rId9" display="https://my.zakupki.prom.ua/remote/dispatcher/state_purchase_view/6662715"/>
    <hyperlink ref="B6" r:id="rId10" display="https://my.zakupki.prom.ua/remote/dispatcher/state_purchase_view/6096054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Геник Наталя Антонівна</cp:lastModifiedBy>
  <dcterms:created xsi:type="dcterms:W3CDTF">2018-07-26T14:05:20Z</dcterms:created>
  <dcterms:modified xsi:type="dcterms:W3CDTF">2019-05-27T13:35:13Z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